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y PC\Desktop\HĐND kỳ họp thứ 14\NQ KỲ 14 (phát hành)\NQ KỲ 14 (phát hành)\PHÁP CHẾ\"/>
    </mc:Choice>
  </mc:AlternateContent>
  <bookViews>
    <workbookView xWindow="0" yWindow="0" windowWidth="28800" windowHeight="11985" activeTab="1"/>
  </bookViews>
  <sheets>
    <sheet name="Biểu 1" sheetId="1" r:id="rId1"/>
    <sheet name="Biểu 2" sheetId="5" r:id="rId2"/>
  </sheets>
  <definedNames>
    <definedName name="_xlnm.Print_Titles" localSheetId="0">'Biểu 1'!$4:$4</definedName>
    <definedName name="_xlnm.Print_Titles" localSheetId="1">'Biểu 2'!$5:$5</definedName>
  </definedNames>
  <calcPr calcId="152511"/>
</workbook>
</file>

<file path=xl/calcChain.xml><?xml version="1.0" encoding="utf-8"?>
<calcChain xmlns="http://schemas.openxmlformats.org/spreadsheetml/2006/main">
  <c r="A2" i="5" l="1"/>
  <c r="C5" i="1" l="1"/>
  <c r="C10" i="1"/>
  <c r="C8" i="1" s="1"/>
  <c r="C19" i="1"/>
  <c r="C17" i="1" s="1"/>
  <c r="C20" i="1"/>
  <c r="C25" i="1"/>
  <c r="C32" i="1"/>
  <c r="A35" i="1"/>
  <c r="C35" i="1" l="1"/>
  <c r="A28" i="5" l="1"/>
  <c r="D8" i="5" l="1"/>
  <c r="E8" i="5"/>
  <c r="F8" i="5"/>
  <c r="G8" i="5"/>
  <c r="C10" i="5"/>
  <c r="E27" i="5" l="1"/>
  <c r="E23" i="5" s="1"/>
  <c r="C25" i="5"/>
  <c r="C24" i="5"/>
  <c r="H23" i="5"/>
  <c r="H28" i="5" s="1"/>
  <c r="G23" i="5"/>
  <c r="F23" i="5"/>
  <c r="D23" i="5"/>
  <c r="C22" i="5"/>
  <c r="C21" i="5" s="1"/>
  <c r="D21" i="5"/>
  <c r="G19" i="5"/>
  <c r="F19" i="5"/>
  <c r="E19" i="5"/>
  <c r="D19" i="5"/>
  <c r="C19" i="5"/>
  <c r="G16" i="5"/>
  <c r="F16" i="5"/>
  <c r="E16" i="5"/>
  <c r="D16" i="5"/>
  <c r="C16" i="5"/>
  <c r="C15" i="5"/>
  <c r="C14" i="5"/>
  <c r="G13" i="5"/>
  <c r="F13" i="5"/>
  <c r="E13" i="5"/>
  <c r="D13" i="5"/>
  <c r="C12" i="5"/>
  <c r="C11" i="5"/>
  <c r="C9" i="5"/>
  <c r="C7" i="5"/>
  <c r="G6" i="5"/>
  <c r="D6" i="5"/>
  <c r="C6" i="5" s="1"/>
  <c r="E28" i="5" l="1"/>
  <c r="C13" i="5"/>
  <c r="D28" i="5"/>
  <c r="F28" i="5"/>
  <c r="G28" i="5"/>
  <c r="C23" i="5"/>
  <c r="C8" i="5"/>
  <c r="C28" i="5" l="1"/>
</calcChain>
</file>

<file path=xl/comments1.xml><?xml version="1.0" encoding="utf-8"?>
<comments xmlns="http://schemas.openxmlformats.org/spreadsheetml/2006/main">
  <authors>
    <author>admin</author>
    <author>Author</author>
  </authors>
  <commentList>
    <comment ref="E6" authorId="0" shapeId="0">
      <text>
        <r>
          <rPr>
            <b/>
            <sz val="9"/>
            <color indexed="81"/>
            <rFont val="Tahoma"/>
            <family val="2"/>
          </rPr>
          <t>admin:</t>
        </r>
        <r>
          <rPr>
            <sz val="9"/>
            <color indexed="81"/>
            <rFont val="Tahoma"/>
            <family val="2"/>
          </rPr>
          <t xml:space="preserve">
</t>
        </r>
      </text>
    </comment>
    <comment ref="B26" authorId="1" shapeId="0">
      <text>
        <r>
          <rPr>
            <b/>
            <sz val="9"/>
            <color indexed="81"/>
            <rFont val="Tahoma"/>
            <family val="2"/>
            <charset val="163"/>
          </rPr>
          <t>Author:</t>
        </r>
        <r>
          <rPr>
            <b/>
            <sz val="9"/>
            <color indexed="81"/>
            <rFont val="Tahoma"/>
            <family val="2"/>
          </rPr>
          <t xml:space="preserve">
</t>
        </r>
      </text>
    </comment>
    <comment ref="D27" authorId="1" shapeId="0">
      <text>
        <r>
          <rPr>
            <b/>
            <sz val="9"/>
            <color indexed="81"/>
            <rFont val="Tahoma"/>
            <family val="2"/>
            <charset val="163"/>
          </rPr>
          <t>Author:</t>
        </r>
        <r>
          <rPr>
            <b/>
            <sz val="9"/>
            <color indexed="81"/>
            <rFont val="Tahoma"/>
            <family val="2"/>
          </rPr>
          <t xml:space="preserve">
</t>
        </r>
      </text>
    </comment>
  </commentList>
</comments>
</file>

<file path=xl/sharedStrings.xml><?xml version="1.0" encoding="utf-8"?>
<sst xmlns="http://schemas.openxmlformats.org/spreadsheetml/2006/main" count="181" uniqueCount="142">
  <si>
    <t>STT</t>
  </si>
  <si>
    <t>Danh mục dự án</t>
  </si>
  <si>
    <t>Diện tích sử dụng đất</t>
  </si>
  <si>
    <t>Địa điểm</t>
  </si>
  <si>
    <t>Dự án ĐZ 110KV Mường Chà - Long Tạo</t>
  </si>
  <si>
    <t>Kè suối Nậm Mươn, thị trấn Mường Chà, huyện Mường Chà</t>
  </si>
  <si>
    <t>Thị trấn Mường Chà</t>
  </si>
  <si>
    <t>Nghị Quyết số 154/NQ-HĐND ngày 29/4/2020 của HĐND tỉnh Điện Biên về chủ trương đầu tư dự án Kè suối Nậm Mươn, thị trấn Mường Chà, huyện Mường Chà</t>
  </si>
  <si>
    <t>Đất trồng lúa</t>
  </si>
  <si>
    <t>Đất rừng phòng hộ</t>
  </si>
  <si>
    <t>Đất trồng lúa 2 vụ</t>
  </si>
  <si>
    <t>Đất trồng lúa 1 vụ</t>
  </si>
  <si>
    <t>Đất trồng lúa nương</t>
  </si>
  <si>
    <t>I</t>
  </si>
  <si>
    <t>Thủy điện Huổi Chan 1, xã Mường Pồn</t>
  </si>
  <si>
    <t>Thủy điện Huổi Vang</t>
  </si>
  <si>
    <t>Kho, xưởng sơ chế, chế biến sản phẩm nông nghiệp xã Noong Hẹt</t>
  </si>
  <si>
    <t>Quyết định số 698/QĐ-UBND, ngày 17/8/2017 của UBND tỉnh Điện Biên chủ trương đầu tư Dự án Thủy điện Huổi Chan 1, xã Mường Pồn, huyện Điện Biên, tỉnh Điện Biên và Quyết định số 833/QĐ-UBND, ngày 06/9/2019 của UBND tỉnh Điện Biên điều chỉnh chủ trương đầu tư Dự án Thủy điện Huổi Chan 1, xã Mường Pồn, huyện Điện Biên, tỉnh Điện Biên</t>
  </si>
  <si>
    <t>II</t>
  </si>
  <si>
    <t>Nâng cấp tuyến đường giao thông từ đội 7 sang đội 5, đội 6 xã Mường Báng</t>
  </si>
  <si>
    <t>Xã Mường Báng; Thị trấn Tủa Chùa</t>
  </si>
  <si>
    <t>III</t>
  </si>
  <si>
    <t>Quyết định số 2366/QĐ-UBND ngày 01/10/2018 của UBND huyện Tủa Chùa về việc phê duyệt chủ trương đầu tư dự án: Nâng cấp tuyến đường giao thông từ đội 7 sang đội 5, đội 6 xã Mường Báng</t>
  </si>
  <si>
    <t>IV</t>
  </si>
  <si>
    <t>Xã Thanh Minh</t>
  </si>
  <si>
    <t xml:space="preserve">Văn bản số 570/UBND-TH, ngày 07/03/2019 của UBND tỉnh Điện Biên về việc đồng ý chủ trương bổ sung dự án: Đường ống cấp nước thô cho nhà máy nước Thành phố Điện Biên Phủ từ hồ Nậm Khâu Hu đến ngã ba chia nước bản Pa Pốm, xã Thanh Minh vào kế hoạch đầu tư phát triển 05 năm thuộc bản Chiến lược, kế hoạch sản xuất kinh doan và kế hoạch đầu tư phát triển 05 năm 2016-2020 của Công ty Cổ phần Cấp nước Điện Biên. </t>
  </si>
  <si>
    <t>Đường ống cấp nước thô cho nhà máy nước Thành phố Điện Biên Phủ từ hồ Nậm Khâu Hu đến ngã ba chia nước bản Pa Pốm, xã Thanh Minh</t>
  </si>
  <si>
    <t xml:space="preserve">Căn cứ pháp lý </t>
  </si>
  <si>
    <t>Nghĩa trang nhân dân huyện Mường Nhé</t>
  </si>
  <si>
    <t>xã Mường Nhé</t>
  </si>
  <si>
    <t>xã Mường Pồn huyện Điện Biên, xã Mường Mươn huyện Mường Chà</t>
  </si>
  <si>
    <t>BIỂU 01: DANH MỤC DỰ ÁN BỔ SUNG CẦN THU HỒI ĐẤT ĐỂ  PHÁT TRIỂN KINH TẾ - XÃ HỘI VÌ LỢI ÍCH QUỐC GIA, CÔNG CỘNG NĂM 2020 TRÊN ĐỊA BÀN TỈNH ĐIỆN BIÊN</t>
  </si>
  <si>
    <t>Ghi chú</t>
  </si>
  <si>
    <t>Số 
TT</t>
  </si>
  <si>
    <t>HUYỆN MƯỜNG CHÀ</t>
  </si>
  <si>
    <t>Các xã: Huổi Mí, Sa Lông</t>
  </si>
  <si>
    <t>HUYỆN ĐIỆN BIÊN</t>
  </si>
  <si>
    <t>HUYỆN MƯỜNG NHÉ</t>
  </si>
  <si>
    <t xml:space="preserve"> xã Mường Lói</t>
  </si>
  <si>
    <t xml:space="preserve"> xã Mường Pồn</t>
  </si>
  <si>
    <t>Dự án Mở rộng nền đường nối tiếp từ Đồn Biên phòng Cửa khấu Huổi Puốc km04 đến km17 đi bản Huổi Không - Co Đứa xã Mường Lói</t>
  </si>
  <si>
    <t>Quyết định số 3036a/QĐ-UBND, ngày 24/10/2019 của UBND huyện Điện Biên về việc giao nhiệm vụ cho UBND các xã làm chủ đầu tư các dự án nhóm C quy mô nhỏ, khởi công mới năm 2020 thuộc Chương trình mục tiêu quốc gia XD-NTM giai đoạn 2016-2020 huyện Điện Biên. Quyết định số 692/QĐ-UBND, ngày 17/3/2020 của UBND huyện Điện Biên về việc phân bổ vốn đầu tư thuộc Chương trình mục tiêu quốc gia XD-NTM năm 2020 huyện Điện Biên.</t>
  </si>
  <si>
    <t>Quyết định số 1096a/QĐ-UBND ngày 29/10/2019 phê duyệt báo cáo Kinh tế - Kỹ thuật đầu tư xây dựng công trình Nghĩa trang nhân dân huyện Mường Nhé</t>
  </si>
  <si>
    <t>Dự án đã được Hội đồng nhân dân tỉnh chấp thuận tại Nghị quyết số 395/NQ-HĐND ngày 11/12/2015 với diện tích 2,5 ha (bổ sung diện tích 1,8ha)</t>
  </si>
  <si>
    <t>HUYỆN TỦA CHÙA</t>
  </si>
  <si>
    <t>THÀNH PHỐ ĐIỆN BIÊN PHỦ</t>
  </si>
  <si>
    <t>Đã được chấp HĐND tỉnh chấp thuận thu hồi đất tại Nghị quyết số 122/NQ-HĐND ngày 10/7/2019 (bổ sung diện tích đất trồng lúa)</t>
  </si>
  <si>
    <t>Đã được Hội đồng nhân dân tỉnh chấp thuận thu hồi đất tại Nghị quyết 139/NQ-HĐND ngày 06/12/2019 thông qua diện tích 1,1ha (bổ sung đất rừng phòng hộ)</t>
  </si>
  <si>
    <t>Đã được HĐND tỉnh chấp thuận thu hồi đất tại Nghị quyết số 81/NQ-HĐND ngày 09/12/2017 (bổ sung diện tích đất rừng Phòng hộ 2,2ha, trong đó huyện Điện Biên 0,2ha, huyện Mường Chà 2,0ha)</t>
  </si>
  <si>
    <t>Quyết định số 1069/QĐ-EVNNPC ngày 08/5/2020 của Tổng công ty Điện lực Miền bắc về việc phê duyệt thiết kế kỹ thuật, thiết kế bản vẽ thi công, Dự toán xây dựng công trình Đường dây 110kV Mường Chà - Long Tạo.</t>
  </si>
  <si>
    <t>BIỂU 02: DANH MỤC DỰ ÁN BỔ SUNG CÓ SỬ DỤNG ĐẤT TRỒNG LÚA, ĐẤT RỪNG PHÒNG HỘ VÀO MỤC ĐÍCH KHÁC TRONG NĂM 2020 TRÊN ĐỊA BÀN TỈNH ĐIỆN BIÊN</t>
  </si>
  <si>
    <t>Trạm Y tế thị trấn Mường Ảng, huyện Mường Ảng</t>
  </si>
  <si>
    <t>Thị trấn Mường Ảng, Huyện Mường Ảng</t>
  </si>
  <si>
    <t>Quyết định số 1318/QĐ-UBND ngày 27/10/2016 của UBND tỉnh Điện Biên về việc phê duyệt Báo cáo kinh tế - kỹ thuật đầu tư xây dựng công trình: Trạm y tế thị trấn Mường Ảng, huyện Mường Ảng; Quyết định số 1075/QĐ-UBND ngày 29/10/2019 của UBND tỉnh Điện Biên về việc phê duyệt điều chỉnh Báo cáo kinh tế - kỹ thuật đầu tư xây dựng công trình: Trạm y tế thị trấn Mường Ảng, huyện Mường Ảng</t>
  </si>
  <si>
    <t>Đường từ Hồng Sọt - Pá Sáng, xã Búng Lao, huyện Mường Ảng</t>
  </si>
  <si>
    <t>Xã Búng Lao</t>
  </si>
  <si>
    <t>Quyết định số 1086/QĐ-UBND ngày 29/10/2019 của UBND tỉnh Điện Biên về việc phê duyệt báo cáo kinh tế - kỹ thuật đầu tư xây dựng công trình: Đường từ Hồng Sọt - Pá Sáng, xã Búng Lao, huyện Mường Ảng</t>
  </si>
  <si>
    <t>Đường điện vào khu sản xuất nông nghiệp công nghệ cao, xã Búng Lao, huyện Mường Ảng</t>
  </si>
  <si>
    <t>Quyết định số 1082/QĐ-UBND ngày 29/10/2019 của UBND tỉnh Điện Biên về việc phê duyệt báo cáo kinh tế - kỹ thuật xây dựng công trình: Đường điện vào khu sản xuất nông nghiệp công nghệ cao, xã Búng Lao, huyện Mường Ảng</t>
  </si>
  <si>
    <t>Di chuyển đường điện 35 kV và đường điện 0,4kV phục vụ công tác GPMB xây dựng công trình Đường nội thị giai đoạn I (trục 42m), huyện Mường Ảng</t>
  </si>
  <si>
    <t>Quyết định số 2300/QĐ-UBND ngày 06/10/2015 của UBND huyện Mường Ảng về việc phê duyệt báo cáo kinh tế kỹ thuật công trình: Di chuyển đường điện 35 kV và đường điện 0,4kV phục vụ công tác GPMB xây dựng công trình Đường nội thị giai đoạn I (trục 42m), huyện Mường Ảng</t>
  </si>
  <si>
    <t>Sân vận động xã Xuân Lao, huyện Mường Ảng</t>
  </si>
  <si>
    <t>Xã Xuân Lao</t>
  </si>
  <si>
    <t>Quyết định số 1224/QĐ-UBND ngày 21/5/2018 của UBND huyện Mường Ảng về việc phê duyệt báo cáo kinh tế - kỹ thuật công trình: Sân vận động xã Xuân Lao huyện Mường Ảng.</t>
  </si>
  <si>
    <t>Khu thể thao xã Ẳng Cang, huyện Mường Ảng</t>
  </si>
  <si>
    <t>Xã Ẳng Cang</t>
  </si>
  <si>
    <t>Quyết định số 1625/QĐ-UBND ngày 30/10/2019 của UBND huyện Mường Ảng về việc phê duyệt báo cáo kinh tế - kỹ thuật đầu tư xây dựng công trình: Khu thể thao xã Ẳng Cang, huyện Mường Ảng.</t>
  </si>
  <si>
    <t>HUYỆN MƯỜNG ẢNG</t>
  </si>
  <si>
    <t>V</t>
  </si>
  <si>
    <t>Trạm y tế xã Pú Xi</t>
  </si>
  <si>
    <t>Xã Pú Xi</t>
  </si>
  <si>
    <t>Trạm y tế xã Mường Khong</t>
  </si>
  <si>
    <t>Xã Mường Khong</t>
  </si>
  <si>
    <t>Trạm y tế xã Phình Sáng</t>
  </si>
  <si>
    <t>Xã Phình Sáng</t>
  </si>
  <si>
    <t>Cải tạo, sửa chữa trường TH Phình Sáng, TH Nậm Din</t>
  </si>
  <si>
    <t>Xây dựng cơ sở hạ tầng khu đất đấu giá QSD đất khu trung tâm xã Chiềng Đông</t>
  </si>
  <si>
    <t>Xã Chiềng Đông</t>
  </si>
  <si>
    <t>Quyết định số 295/QĐ-UBND ngày 20/10/2017 của UBND huyện Tuần Giáo về việc phê duyệt Báo cáo kinh tế kỹ thuật đầu tư xây dựng công trình: Xây dựng cơ sở hạ tầng khu đất đấu giá QSD đất khu trung tâm xã Chiềng Đông</t>
  </si>
  <si>
    <t>Quyết định số 1924/QĐ-UBND ngày 20/12/2019 của UBND huyện Tuần Giáo về việc giao kế hoạch đầu tư công vốn Ngân sách Nhà nước và vốn ngân sách huyện Tuần Giáo năm 2020</t>
  </si>
  <si>
    <t>HUYỆN TUẦN GIÁO</t>
  </si>
  <si>
    <t>VI</t>
  </si>
  <si>
    <t>Quyết định số 690/QĐ-UBND, ngày 17/3/2020 của UBND huyện ĐB về việc phân bổ vốn đầu tư thuộc Chương trình mục tiêu quốc gia xây dựng nông thôn mới năm 2020 huyện Điện Biên</t>
  </si>
  <si>
    <t>Bản Púng Bon, xã Pa Thơm</t>
  </si>
  <si>
    <t>Thông báo số 66-TB/VPHU, ngày 13/5/2020 của Văn phòng Huyện ủy thông báo kết luận của thường trực Huyện ủy tại buổi làm việc với Đảng ủy xã Pa Thơm</t>
  </si>
  <si>
    <t>Bưu điện xã Mường Lói</t>
  </si>
  <si>
    <t>xã Mường Lói</t>
  </si>
  <si>
    <t>Trạm y tế xã Na Tông</t>
  </si>
  <si>
    <t>xã Na Tông</t>
  </si>
  <si>
    <t>Văn bản số 867/UBND-KGVX, ngày 31/3/2017v.v đề nghị bố trí vốn từ nguồn hỗ trợ của EU đề đầu tư xây dựng 1 số trạm y tế xã trên địa bàn tỉnh ĐB và Văn bản số 5579/BYT-KH-TC, ngày 02/10/2017 của Bộ Y tế v.v phân bổ và giao dự toán chương trình hỗ trợ chính sách ngành y tế do EU tài trợ không hoàn lại</t>
  </si>
  <si>
    <t>Trạm y tế xã Hẹ Muông</t>
  </si>
  <si>
    <t>xã Hẹ Muông</t>
  </si>
  <si>
    <t>Trạm y tế xã Mường Lói</t>
  </si>
  <si>
    <t>VII</t>
  </si>
  <si>
    <t>HUYỆN NẬM PỒ</t>
  </si>
  <si>
    <t>Công trình đường giao thông liên bản thuộc Dự án sắp xếp ổn định dân di cư tự do bản Huổi Cắn</t>
  </si>
  <si>
    <t>Xã Mường Toong</t>
  </si>
  <si>
    <t>Văn bản số 9849/BKHĐT-TH ngày 31/12/2019 của Bộ Kế hoạch và Đầu tư bổ sung từ nguồn dự phòng ngân sách trung ương năm 2019 và Văn bản số 175/UBND-TH ngày 20/01/2020 triển khai thực hiện các dự án cấp bách đầu tư từ nguồn dự phòng NSTW năm 2019</t>
  </si>
  <si>
    <t>Xã Nậm Chua</t>
  </si>
  <si>
    <t>Đường bê tông bản Đề Tinh - đi bản Phìn Hồ, xã Phìn Hồ, huyện Nậm Pồ</t>
  </si>
  <si>
    <t>Quyết định số 829/QĐ-UBND ngày 05/9/2019 của UBND tỉnh Điện Biên về việc phê duyệt báo cáo kinh tế - kỹ thuật công trình: Đường bê tông bản Đề Tinh - đi bản Phìn Hồ, xã Phìn Hồ, huyện Nậm Pồ</t>
  </si>
  <si>
    <t>Đường bê tông từ trung tâm xã Nậm Chua đi bản Nậm Chua 5, huyện Nậm Pồ</t>
  </si>
  <si>
    <t>Quyết định số 1113/QĐ-UBND ngày 30/10/2019 của UBND tỉnh Điện Biên về việc phê duyệt báo cáo kinh tế - kỹ thuật công trình: Đường bê tông từ trung tâm xã Nậm Chua đi bản Nậm Chua 5, huyện Nậm Pồ</t>
  </si>
  <si>
    <t>Sửa chữa hư hỏng nền, mặt đường, công trình thoát nước đường từ bản Phiêng Ngúa đi cầu treo Phiêng Ngúa xã Nậm Chua, huyện Nậm Pồ</t>
  </si>
  <si>
    <t>Quyết định số 805/QĐ-UBND ngày 01/4/2020 của UBND tỉnh Điện Biên về việc giao nhiệm vụ quản lý dự án đầu tư xây dựng công trình Sửa chữa hư hỏng nền, mặt đường, công trình thoát nước đường từ bản Phiêng Ngúa đi cầu treo Phiêng Ngúa xã Nậm Chua, huyện Nậm Pồ</t>
  </si>
  <si>
    <t>Xã Nà Hỳ</t>
  </si>
  <si>
    <t>Sửa chữa nền mặt đường và hệ thống thoát nước tuyến đường vào trung tâm xã Nậm Chua, huyện Nậm Pồ</t>
  </si>
  <si>
    <t>QĐ số 2351/QĐ-UBND ngày 18/9/2019 của UBND huyện Nậm Pồ v/v phê duyệt báo cáo kinh tế- kỹ thuật đầu tư xây dựng công trình Sửa chữa nền mặt đường và hệ thống thoát nước tuyến đường vào Trung tâm xã Nậm Chua</t>
  </si>
  <si>
    <t>Bệnh viện đa khoa huyện Nậm Pồ</t>
  </si>
  <si>
    <t>Quyết định số 514/QĐ-UBND ngày 25/6/2018 của UBND tỉnh Điện Biên về việc phê duyệt lại dự án đầu tư xây dựng công trình Bệnh viện đa khoa huyện Nậm Pồ, tỉnh Điện Biên</t>
  </si>
  <si>
    <t>Đơn vị tính: ha</t>
  </si>
  <si>
    <t xml:space="preserve">                                       Đơn vị tính: ha</t>
  </si>
  <si>
    <t>Tổng</t>
  </si>
  <si>
    <t>Xã Phìn Hồ</t>
  </si>
  <si>
    <t>Đã được Hội đồng nhân dân tỉnh chấp thuận thu hồi đất tại Nghị quyết 139/NQ-HĐND ngày 06/12/2019, bổ sung đất trồng lúa</t>
  </si>
  <si>
    <t>Trạm rada 39/e293/f361 thuộc Quân chủng phòng không, không quân</t>
  </si>
  <si>
    <t xml:space="preserve"> xã Phình Sáng</t>
  </si>
  <si>
    <t>Quyết định số 20/QĐ-BĐĐB ngày 22/01/2019 của Bưu điện tỉnh Điện Biên về việc phê duyệt Báo cáo kinh tế kỹ thuật - đầu tư xây dựng và kế hoạch lựa chọn nhà thầu công trình: Xây mới điểm BĐ-VHX Nà Nhạn huyện Điện Biên - tỉnh Điện Biên</t>
  </si>
  <si>
    <t>Văn bản số 867/UBND-KGVX, ngày 31/3/2017 về việc đề nghị bố trí vốn từ nguồn hỗ trợ của EU đề đầu tư xây dựng 1 số trạm y tế xã trên địa bàn tỉnh ĐB và Văn bản số 5579/BYT-KH-TC, ngày 02/10/2017 của Bộ Y tế về việc phân bổ và giao dự toán chương trình hỗ trợ chính sách ngành y tế do EU tài trợ không hoàn lại</t>
  </si>
  <si>
    <t>Quyết định số 511/QĐ-UBND ngày 25/6/2018 của UBND tỉnh Điện Biên về việc phê duyệt báo cáo kinh tế, kỹ thuật công trình Trạm y tế xã Pú Xi</t>
  </si>
  <si>
    <t>Quyết định  số 391/QĐ-UBND ngày 26/4/2019 của UBND tỉnh Điện Biên về việc phê duyệt báo cáo kinh tế, kỹ thuật công trình Trạm y tế xã Mường Khong</t>
  </si>
  <si>
    <t>Quyết định số 158/QDD-UBND ngày 30/10/2019 của UBND huyện Tuần Giáo về việc phê duyệt báo cáo kinh tế - kỹ thuật công trình cải tạo, sửa chữa trường TH Phình Sáng, TH Nậm Din.</t>
  </si>
  <si>
    <t>Quyết định số 1074/QĐ-UBND ngày 29/10/2019 của UBND tỉnh Điện Biên về việc phê duyệt báo cáo kinh tế, kỹ thuật công trình Trạm y tế xã Phình Sáng</t>
  </si>
  <si>
    <t>Thị trấn Mường Ảng</t>
  </si>
  <si>
    <t>Đã được HĐND tỉnh chấp thuận thu hồi đất tại Nghị quyết số 139/NQ-HĐND ngày 06/12/2019, bổ sung  diện tích đất lúa</t>
  </si>
  <si>
    <t>Đã được chấp HĐND tỉnh chấp thuận thu hồi đất tại Nghị quyết 122/NQ-HĐND ngày 10/7/2019 diện tích 10ha, bổ sung đất trồng lúa</t>
  </si>
  <si>
    <t>Đã được chấp HĐND tỉnh chấp thuận thu hồi đất tại Nghị quyết số: 63/NQ-HĐND ngày 13/7/2017, bổ sung đất trồng lúa</t>
  </si>
  <si>
    <t>Xã Hua Thanh</t>
  </si>
  <si>
    <t>Thông báo 494-TB/TU ngày 23/5/2018 của Ban Thường vụ Tỉnh ủy về việc lựa  chọn vị trí, địa điểm khu đất triển khai bố trí Trạm ra đa quân sự và khu đất xây dựng nhà nghiệp vụ Công an tỉnh và Quyết định số 1696/QĐ-TM ngày 02/11/2018 của Bộ Tổng tham mưu về việc phê duyệt Quy hoạch vị trí đóng quân Trạm rada 39/e293/f361 thuộc QC Phòng không -Không quân tại xã Hua Thanh, huyện Điện biên, tỉnh Điện Biên</t>
  </si>
  <si>
    <t>xã Noong Hẹt</t>
  </si>
  <si>
    <t>Quyết định số 833/QĐ-UBND, ngày 06/9/2019 của UBND tỉnh Điện Biên điều chỉnh chủ trương đầu tư Dự án Thủy điện Huổi Chan 1, xã Mường Pồn, huyện Điện Biên, tỉnh Điện Biên</t>
  </si>
  <si>
    <t>xã Mường Pồn, huyện Điện Biên và xã Mường Mươn huyện Mường Chà</t>
  </si>
  <si>
    <t>Trong đó</t>
  </si>
  <si>
    <t>Điểm sắp xếp ổn định dân cư bản Púng Bon, xã Pa Thơm (Di chuyển Trạm kiểm soát biên phòng Púng Bon để sắp xếp ổn định dân cư)</t>
  </si>
  <si>
    <t>Đầu tư xây dựng Trường tiểu học Pú Xi</t>
  </si>
  <si>
    <t>Đã được HĐND tỉnh chấp thuận thu hồi đất tại Nghị quyết số 81/NQ-HĐND ngày 09/12/2017, với diện tích 9,85ha, bổ sung diện tích (huyện Điện Biên là  23,61ha; huyện Mường Chà 14,6ha)</t>
  </si>
  <si>
    <t>Dự án đã được Thường trực Hội đồng nhân dân tỉnh chấp thuận tại Văn bản số 117/HĐND-KTNS ngày 9/7/2015 với diện tích 100ha tại huyện Mường Chà (nay bổ sung diện tích huyện Điện Biên)</t>
  </si>
  <si>
    <t xml:space="preserve"> </t>
  </si>
  <si>
    <t>Không thuộc trường hợp Hội đồng nhân dân tỉnh chấp thuận thu hồi đất theo quy định tại Khoản 3, Điều 62, Luật Đất đai năm 2013; tuy nhiên, dự án có sử dụng đất trồng lúa theo quy định tại điểm b, Khoản 1, Điều 58 Luật Đất đai năm 2013 phải được Hội đồng nhân dân tỉnh chấp thuận việc chuyển mục đích sử dụng đất để thực hiện dự án</t>
  </si>
  <si>
    <t>Quyết định số 1069/QĐ-EVNNPC ngày  08/5/2020 của Tổng công ty Điện lực Miền bắc về việc phê duyệt thiết kế kỹ thuật, thiết kế bản vẽ thi công, Dự toán xây dựng công trình Đường dây 110kV Mường Chà - Long Tạo.</t>
  </si>
  <si>
    <t>UBND tỉnh cấp Giấy Chứng nhận đăng ký đầu tư số 62121000032 cấp lần đầu ngày 06/04/2010 và Giấy Chứng nhận đăng ký đầu tư số 2037415628 ngày 26/07/2018. Giấy chứng nhận thay đổi lần thứ ba.</t>
  </si>
  <si>
    <t>(Kèm theo Nghị quyết số: 168/NQ-HĐND ngày 15 tháng 7 năm 2020 của HĐND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</si>
</sst>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0"/>
    <numFmt numFmtId="166" formatCode="0.000"/>
    <numFmt numFmtId="167" formatCode="#,##0;[Red]#,##0"/>
    <numFmt numFmtId="168" formatCode="#,##0.00;[Red]#,##0.00"/>
  </numFmts>
  <fonts count="19" x14ac:knownFonts="1">
    <font>
      <sz val="11"/>
      <color theme="1"/>
      <name val="Arial"/>
      <family val="2"/>
      <scheme val="minor"/>
    </font>
    <font>
      <sz val="12"/>
      <name val="Times New Roman"/>
      <family val="1"/>
    </font>
    <font>
      <sz val="10"/>
      <name val="Arial"/>
      <family val="2"/>
      <charset val="1"/>
    </font>
    <font>
      <b/>
      <sz val="12"/>
      <name val="Times New Roman"/>
      <family val="1"/>
    </font>
    <font>
      <sz val="10"/>
      <name val="Arial"/>
      <family val="2"/>
    </font>
    <font>
      <sz val="11"/>
      <color indexed="8"/>
      <name val="Calibri"/>
      <family val="2"/>
      <charset val="163"/>
    </font>
    <font>
      <b/>
      <sz val="9"/>
      <color indexed="81"/>
      <name val="Tahoma"/>
      <family val="2"/>
      <charset val="163"/>
    </font>
    <font>
      <b/>
      <sz val="9"/>
      <color indexed="81"/>
      <name val="Tahoma"/>
      <family val="2"/>
    </font>
    <font>
      <b/>
      <sz val="14"/>
      <name val="Times New Roman"/>
      <family val="1"/>
    </font>
    <font>
      <sz val="14"/>
      <name val="Times New Roman"/>
      <family val="1"/>
    </font>
    <font>
      <sz val="11"/>
      <name val="Arial"/>
      <family val="2"/>
      <scheme val="minor"/>
    </font>
    <font>
      <i/>
      <sz val="14"/>
      <name val="Times New Roman"/>
      <family val="1"/>
    </font>
    <font>
      <sz val="12"/>
      <name val="Arial"/>
      <family val="2"/>
      <scheme val="minor"/>
    </font>
    <font>
      <b/>
      <sz val="12"/>
      <name val="Arial"/>
      <family val="2"/>
      <scheme val="minor"/>
    </font>
    <font>
      <sz val="11"/>
      <name val="Times New Roman"/>
      <family val="1"/>
    </font>
    <font>
      <i/>
      <sz val="12"/>
      <name val="Times New Roman"/>
      <family val="1"/>
    </font>
    <font>
      <b/>
      <sz val="11"/>
      <name val="Times New Roman"/>
      <family val="1"/>
    </font>
    <font>
      <b/>
      <i/>
      <sz val="14"/>
      <name val="Times New Roman"/>
      <family val="1"/>
    </font>
    <font>
      <sz val="9"/>
      <color indexed="81"/>
      <name val="Tahoma"/>
      <family val="2"/>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2" fillId="0" borderId="0"/>
    <xf numFmtId="0" fontId="4" fillId="0" borderId="0"/>
    <xf numFmtId="0" fontId="5" fillId="0" borderId="0"/>
  </cellStyleXfs>
  <cellXfs count="79">
    <xf numFmtId="0" fontId="0" fillId="0" borderId="0" xfId="0"/>
    <xf numFmtId="0" fontId="1"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1" xfId="3" applyFont="1" applyFill="1" applyBorder="1" applyAlignment="1">
      <alignment horizontal="center" vertical="center" wrapText="1"/>
    </xf>
    <xf numFmtId="167" fontId="1" fillId="0" borderId="1" xfId="3" applyNumberFormat="1" applyFont="1" applyFill="1" applyBorder="1" applyAlignment="1">
      <alignment horizontal="center" vertical="center" wrapText="1"/>
    </xf>
    <xf numFmtId="167" fontId="3" fillId="0" borderId="1" xfId="3" applyNumberFormat="1" applyFont="1" applyFill="1" applyBorder="1" applyAlignment="1">
      <alignment horizontal="center" vertical="center" wrapText="1"/>
    </xf>
    <xf numFmtId="0" fontId="3" fillId="0" borderId="1" xfId="3" applyFont="1" applyFill="1" applyBorder="1" applyAlignment="1">
      <alignment horizontal="center" vertical="center" wrapText="1"/>
    </xf>
    <xf numFmtId="168" fontId="1" fillId="0" borderId="1" xfId="0" applyNumberFormat="1" applyFont="1" applyFill="1" applyBorder="1" applyAlignment="1">
      <alignment horizontal="center" vertical="center" wrapText="1"/>
    </xf>
    <xf numFmtId="168" fontId="3"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0" xfId="0" applyFont="1" applyFill="1" applyBorder="1" applyAlignment="1">
      <alignment vertical="center" wrapText="1"/>
    </xf>
    <xf numFmtId="0" fontId="3" fillId="0" borderId="0" xfId="0" applyFont="1" applyFill="1" applyBorder="1" applyAlignment="1">
      <alignment vertical="center" wrapText="1"/>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right" vertical="center" wrapText="1"/>
    </xf>
    <xf numFmtId="0" fontId="12" fillId="0" borderId="0" xfId="0" applyFont="1" applyFill="1" applyBorder="1" applyAlignment="1">
      <alignment vertical="center" wrapText="1"/>
    </xf>
    <xf numFmtId="0" fontId="13" fillId="0" borderId="0" xfId="0" applyFont="1" applyFill="1" applyBorder="1" applyAlignment="1">
      <alignment vertical="center" wrapText="1"/>
    </xf>
    <xf numFmtId="165" fontId="1"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168" fontId="10" fillId="0" borderId="0" xfId="0" applyNumberFormat="1" applyFont="1" applyFill="1" applyBorder="1" applyAlignment="1">
      <alignment vertical="center" wrapText="1"/>
    </xf>
    <xf numFmtId="0" fontId="9" fillId="0" borderId="0" xfId="0" applyFont="1" applyFill="1" applyAlignment="1">
      <alignment vertical="center" wrapText="1"/>
    </xf>
    <xf numFmtId="0" fontId="14" fillId="0" borderId="0" xfId="0" applyFont="1" applyFill="1" applyAlignment="1">
      <alignment vertical="center" wrapText="1"/>
    </xf>
    <xf numFmtId="0" fontId="9"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8" fillId="0" borderId="0" xfId="0" applyFont="1" applyFill="1" applyAlignment="1">
      <alignment vertical="center" wrapText="1"/>
    </xf>
    <xf numFmtId="0" fontId="16" fillId="0" borderId="0" xfId="0" applyFont="1" applyFill="1" applyAlignment="1">
      <alignment vertical="center" wrapText="1"/>
    </xf>
    <xf numFmtId="0" fontId="1" fillId="0" borderId="1" xfId="1"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0" fillId="0" borderId="0" xfId="0" applyFont="1" applyFill="1"/>
    <xf numFmtId="0" fontId="13" fillId="0" borderId="0" xfId="0" applyFont="1" applyFill="1"/>
    <xf numFmtId="0" fontId="16" fillId="0" borderId="1" xfId="0" applyFont="1" applyFill="1" applyBorder="1" applyAlignment="1">
      <alignment horizontal="center" vertical="center" wrapText="1"/>
    </xf>
    <xf numFmtId="0" fontId="16" fillId="0" borderId="0" xfId="0" applyFont="1" applyFill="1" applyAlignment="1">
      <alignment horizontal="center" vertical="center" wrapText="1"/>
    </xf>
    <xf numFmtId="167" fontId="3" fillId="0" borderId="1" xfId="0" applyNumberFormat="1" applyFont="1" applyFill="1" applyBorder="1" applyAlignment="1">
      <alignment horizontal="center" vertical="center" wrapText="1"/>
    </xf>
    <xf numFmtId="0" fontId="1" fillId="0" borderId="0" xfId="0" applyFont="1" applyFill="1" applyAlignment="1">
      <alignment vertical="center" wrapText="1"/>
    </xf>
    <xf numFmtId="0" fontId="14"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9" fillId="0" borderId="0" xfId="0" applyNumberFormat="1" applyFont="1" applyFill="1" applyAlignment="1">
      <alignment vertical="center" wrapText="1"/>
    </xf>
    <xf numFmtId="0" fontId="10" fillId="0" borderId="0" xfId="0" applyNumberFormat="1" applyFont="1" applyFill="1" applyAlignment="1">
      <alignment vertical="center" wrapText="1"/>
    </xf>
    <xf numFmtId="0" fontId="1" fillId="0" borderId="1" xfId="0" applyFont="1" applyFill="1" applyBorder="1" applyAlignment="1">
      <alignment horizontal="left" vertical="center" wrapText="1"/>
    </xf>
    <xf numFmtId="165" fontId="3"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4" fontId="3" fillId="0" borderId="1" xfId="3"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9" fillId="0" borderId="0" xfId="0" applyFont="1" applyFill="1" applyAlignment="1">
      <alignment horizontal="left" vertical="center" wrapText="1"/>
    </xf>
    <xf numFmtId="0" fontId="14" fillId="0" borderId="0" xfId="0" applyFont="1" applyFill="1" applyAlignment="1">
      <alignment horizontal="left" vertical="center" wrapText="1"/>
    </xf>
    <xf numFmtId="0" fontId="1" fillId="0" borderId="1" xfId="0" applyFont="1" applyFill="1" applyBorder="1" applyAlignment="1">
      <alignment horizontal="justify" vertical="center" wrapText="1"/>
    </xf>
    <xf numFmtId="0" fontId="1"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1" fillId="0" borderId="1" xfId="3"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3"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14" fillId="0" borderId="1" xfId="0" applyFont="1" applyFill="1" applyBorder="1" applyAlignment="1">
      <alignment horizontal="justify" vertical="center" wrapText="1"/>
    </xf>
    <xf numFmtId="168" fontId="3" fillId="0" borderId="1" xfId="0" applyNumberFormat="1" applyFont="1" applyFill="1" applyBorder="1" applyAlignment="1">
      <alignment horizontal="justify" vertical="center" wrapText="1"/>
    </xf>
    <xf numFmtId="166" fontId="1" fillId="0" borderId="1" xfId="0" applyNumberFormat="1" applyFont="1" applyFill="1" applyBorder="1" applyAlignment="1">
      <alignment horizontal="justify" vertical="center" wrapText="1"/>
    </xf>
    <xf numFmtId="166" fontId="3" fillId="0" borderId="1" xfId="0" applyNumberFormat="1" applyFont="1" applyFill="1" applyBorder="1" applyAlignment="1">
      <alignment horizontal="justify"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15" fillId="0" borderId="2" xfId="0" applyFont="1" applyFill="1" applyBorder="1" applyAlignment="1">
      <alignment horizontal="right" vertical="center" wrapText="1"/>
    </xf>
    <xf numFmtId="0" fontId="8"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cellXfs>
  <cellStyles count="4">
    <cellStyle name="Normal" xfId="0" builtinId="0"/>
    <cellStyle name="Normal 2 2 10" xfId="2"/>
    <cellStyle name="Normal 2 4" xfId="1"/>
    <cellStyle name="Normal_Sheet1" xfId="3"/>
  </cellStyles>
  <dxfs count="21">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color auto="1"/>
      </font>
    </dxf>
    <dxf>
      <font>
        <color indexed="9"/>
      </font>
    </dxf>
    <dxf>
      <font>
        <condense val="0"/>
        <extend val="0"/>
        <color indexed="9"/>
      </font>
    </dxf>
    <dxf>
      <font>
        <condense val="0"/>
        <extend val="0"/>
        <color indexed="9"/>
      </font>
      <fill>
        <patternFill>
          <fgColor indexed="64"/>
        </patternFill>
      </fill>
    </dxf>
    <dxf>
      <font>
        <condense val="0"/>
        <extend val="0"/>
        <color indexed="9"/>
      </font>
    </dxf>
    <dxf>
      <font>
        <b val="0"/>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5"/>
  <sheetViews>
    <sheetView zoomScaleNormal="100" workbookViewId="0">
      <selection activeCell="A2" sqref="A2:F2"/>
    </sheetView>
  </sheetViews>
  <sheetFormatPr defaultColWidth="9.125" defaultRowHeight="15" x14ac:dyDescent="0.2"/>
  <cols>
    <col min="1" max="1" width="5.125" style="24" customWidth="1"/>
    <col min="2" max="2" width="33" style="55" customWidth="1"/>
    <col min="3" max="3" width="12.25" style="40" customWidth="1"/>
    <col min="4" max="4" width="14.875" style="40" customWidth="1"/>
    <col min="5" max="5" width="43.875" style="24" customWidth="1"/>
    <col min="6" max="6" width="38.125" style="24" customWidth="1"/>
    <col min="7" max="7" width="60.875" style="24" customWidth="1"/>
    <col min="8" max="16384" width="9.125" style="24"/>
  </cols>
  <sheetData>
    <row r="1" spans="1:14" ht="57.75" customHeight="1" x14ac:dyDescent="0.2">
      <c r="A1" s="69" t="s">
        <v>31</v>
      </c>
      <c r="B1" s="69"/>
      <c r="C1" s="69"/>
      <c r="D1" s="69"/>
      <c r="E1" s="69"/>
      <c r="F1" s="69"/>
      <c r="G1" s="23"/>
      <c r="H1" s="23"/>
      <c r="I1" s="23"/>
      <c r="J1" s="23"/>
      <c r="K1" s="23"/>
      <c r="L1" s="23"/>
      <c r="M1" s="23"/>
      <c r="N1" s="23"/>
    </row>
    <row r="2" spans="1:14" ht="18.75" customHeight="1" x14ac:dyDescent="0.2">
      <c r="A2" s="70" t="s">
        <v>141</v>
      </c>
      <c r="B2" s="70"/>
      <c r="C2" s="70"/>
      <c r="D2" s="70"/>
      <c r="E2" s="70"/>
      <c r="F2" s="70"/>
      <c r="G2" s="23"/>
      <c r="H2" s="23"/>
      <c r="I2" s="23"/>
      <c r="J2" s="23"/>
      <c r="K2" s="23"/>
      <c r="L2" s="23"/>
      <c r="M2" s="23"/>
      <c r="N2" s="23"/>
    </row>
    <row r="3" spans="1:14" ht="21" customHeight="1" x14ac:dyDescent="0.2">
      <c r="A3" s="23"/>
      <c r="B3" s="54"/>
      <c r="C3" s="25"/>
      <c r="D3" s="25"/>
      <c r="E3" s="71" t="s">
        <v>111</v>
      </c>
      <c r="F3" s="71"/>
      <c r="G3" s="23"/>
      <c r="H3" s="23"/>
      <c r="I3" s="23"/>
      <c r="J3" s="23"/>
      <c r="K3" s="23"/>
      <c r="L3" s="23"/>
      <c r="M3" s="23"/>
      <c r="N3" s="23"/>
    </row>
    <row r="4" spans="1:14" ht="45" customHeight="1" x14ac:dyDescent="0.2">
      <c r="A4" s="41" t="s">
        <v>33</v>
      </c>
      <c r="B4" s="41" t="s">
        <v>1</v>
      </c>
      <c r="C4" s="41" t="s">
        <v>2</v>
      </c>
      <c r="D4" s="41" t="s">
        <v>3</v>
      </c>
      <c r="E4" s="41" t="s">
        <v>27</v>
      </c>
      <c r="F4" s="26" t="s">
        <v>32</v>
      </c>
      <c r="G4" s="12"/>
      <c r="H4" s="23"/>
      <c r="I4" s="23"/>
      <c r="J4" s="23"/>
      <c r="K4" s="23"/>
      <c r="L4" s="23"/>
      <c r="M4" s="23"/>
      <c r="N4" s="23"/>
    </row>
    <row r="5" spans="1:14" s="27" customFormat="1" ht="24.75" customHeight="1" x14ac:dyDescent="0.2">
      <c r="A5" s="41" t="s">
        <v>13</v>
      </c>
      <c r="B5" s="53" t="s">
        <v>34</v>
      </c>
      <c r="C5" s="41">
        <f>SUM(C6:C7)</f>
        <v>10.91</v>
      </c>
      <c r="D5" s="41"/>
      <c r="E5" s="41"/>
      <c r="F5" s="26"/>
      <c r="G5" s="42"/>
      <c r="H5" s="42"/>
      <c r="I5" s="42"/>
      <c r="J5" s="42"/>
      <c r="K5" s="42"/>
      <c r="L5" s="42"/>
      <c r="M5" s="42"/>
      <c r="N5" s="42"/>
    </row>
    <row r="6" spans="1:14" ht="85.5" customHeight="1" x14ac:dyDescent="0.2">
      <c r="A6" s="1">
        <v>1</v>
      </c>
      <c r="B6" s="56" t="s">
        <v>4</v>
      </c>
      <c r="C6" s="1">
        <v>3.5</v>
      </c>
      <c r="D6" s="1" t="s">
        <v>35</v>
      </c>
      <c r="E6" s="56" t="s">
        <v>139</v>
      </c>
      <c r="F6" s="51"/>
      <c r="G6" s="23"/>
      <c r="H6" s="23"/>
      <c r="I6" s="28"/>
      <c r="J6" s="23"/>
      <c r="K6" s="23"/>
      <c r="L6" s="23"/>
      <c r="M6" s="23"/>
      <c r="N6" s="23"/>
    </row>
    <row r="7" spans="1:14" ht="70.5" customHeight="1" x14ac:dyDescent="0.2">
      <c r="A7" s="1">
        <v>2</v>
      </c>
      <c r="B7" s="56" t="s">
        <v>5</v>
      </c>
      <c r="C7" s="1">
        <v>7.41</v>
      </c>
      <c r="D7" s="1" t="s">
        <v>6</v>
      </c>
      <c r="E7" s="56" t="s">
        <v>7</v>
      </c>
      <c r="F7" s="51"/>
      <c r="G7" s="23"/>
      <c r="H7" s="23"/>
      <c r="I7" s="23"/>
      <c r="J7" s="23"/>
      <c r="K7" s="23"/>
      <c r="L7" s="23"/>
      <c r="M7" s="23"/>
      <c r="N7" s="23"/>
    </row>
    <row r="8" spans="1:14" s="30" customFormat="1" ht="26.25" customHeight="1" x14ac:dyDescent="0.2">
      <c r="A8" s="41" t="s">
        <v>18</v>
      </c>
      <c r="B8" s="62" t="s">
        <v>36</v>
      </c>
      <c r="C8" s="47">
        <f>SUM(C9:C16)</f>
        <v>46.787800000000011</v>
      </c>
      <c r="D8" s="41"/>
      <c r="E8" s="53"/>
      <c r="F8" s="52"/>
      <c r="G8" s="29"/>
      <c r="H8" s="29"/>
      <c r="I8" s="29"/>
      <c r="J8" s="29"/>
      <c r="K8" s="29"/>
      <c r="L8" s="29"/>
      <c r="M8" s="29"/>
      <c r="N8" s="29"/>
    </row>
    <row r="9" spans="1:14" ht="87.75" customHeight="1" x14ac:dyDescent="0.2">
      <c r="A9" s="31">
        <v>1</v>
      </c>
      <c r="B9" s="56" t="s">
        <v>15</v>
      </c>
      <c r="C9" s="48">
        <v>0.96</v>
      </c>
      <c r="D9" s="32" t="s">
        <v>39</v>
      </c>
      <c r="E9" s="56" t="s">
        <v>140</v>
      </c>
      <c r="F9" s="56" t="s">
        <v>136</v>
      </c>
      <c r="G9" s="12"/>
      <c r="H9" s="23"/>
      <c r="I9" s="23"/>
      <c r="J9" s="23"/>
      <c r="K9" s="23"/>
      <c r="L9" s="23"/>
      <c r="M9" s="23"/>
      <c r="N9" s="23"/>
    </row>
    <row r="10" spans="1:14" s="45" customFormat="1" ht="97.5" customHeight="1" x14ac:dyDescent="0.2">
      <c r="A10" s="43">
        <v>2</v>
      </c>
      <c r="B10" s="57" t="s">
        <v>14</v>
      </c>
      <c r="C10" s="43">
        <f>23.61+14.6</f>
        <v>38.21</v>
      </c>
      <c r="D10" s="43" t="s">
        <v>131</v>
      </c>
      <c r="E10" s="57" t="s">
        <v>130</v>
      </c>
      <c r="F10" s="57" t="s">
        <v>135</v>
      </c>
      <c r="G10" s="44"/>
      <c r="H10" s="44"/>
      <c r="I10" s="44"/>
      <c r="J10" s="44"/>
      <c r="K10" s="44"/>
      <c r="L10" s="44"/>
      <c r="M10" s="44"/>
      <c r="N10" s="44"/>
    </row>
    <row r="11" spans="1:14" ht="165.75" customHeight="1" x14ac:dyDescent="0.2">
      <c r="A11" s="31">
        <v>3</v>
      </c>
      <c r="B11" s="56" t="s">
        <v>40</v>
      </c>
      <c r="C11" s="48">
        <v>6.6478000000000002</v>
      </c>
      <c r="D11" s="1" t="s">
        <v>38</v>
      </c>
      <c r="E11" s="56" t="s">
        <v>41</v>
      </c>
      <c r="F11" s="58"/>
      <c r="G11" s="28"/>
      <c r="H11" s="23"/>
      <c r="I11" s="23"/>
      <c r="J11" s="23"/>
      <c r="K11" s="23"/>
      <c r="L11" s="23"/>
      <c r="M11" s="23"/>
      <c r="N11" s="23"/>
    </row>
    <row r="12" spans="1:14" ht="68.25" customHeight="1" x14ac:dyDescent="0.2">
      <c r="A12" s="43">
        <v>4</v>
      </c>
      <c r="B12" s="56" t="s">
        <v>133</v>
      </c>
      <c r="C12" s="48">
        <v>0.4</v>
      </c>
      <c r="D12" s="1" t="s">
        <v>83</v>
      </c>
      <c r="E12" s="56" t="s">
        <v>84</v>
      </c>
      <c r="F12" s="58"/>
      <c r="G12" s="28"/>
      <c r="H12" s="23"/>
      <c r="I12" s="23"/>
      <c r="J12" s="23"/>
      <c r="K12" s="23"/>
      <c r="L12" s="23"/>
      <c r="M12" s="23"/>
      <c r="N12" s="23"/>
    </row>
    <row r="13" spans="1:14" ht="102" customHeight="1" x14ac:dyDescent="0.2">
      <c r="A13" s="31">
        <v>5</v>
      </c>
      <c r="B13" s="56" t="s">
        <v>85</v>
      </c>
      <c r="C13" s="48">
        <v>0.02</v>
      </c>
      <c r="D13" s="33" t="s">
        <v>86</v>
      </c>
      <c r="E13" s="56" t="s">
        <v>117</v>
      </c>
      <c r="F13" s="58"/>
      <c r="G13" s="28"/>
      <c r="H13" s="23"/>
      <c r="I13" s="23"/>
      <c r="J13" s="23"/>
      <c r="K13" s="23"/>
      <c r="L13" s="23"/>
      <c r="M13" s="23"/>
      <c r="N13" s="23"/>
    </row>
    <row r="14" spans="1:14" ht="132.75" customHeight="1" x14ac:dyDescent="0.2">
      <c r="A14" s="43">
        <v>6</v>
      </c>
      <c r="B14" s="56" t="s">
        <v>87</v>
      </c>
      <c r="C14" s="48">
        <v>0.15</v>
      </c>
      <c r="D14" s="33" t="s">
        <v>88</v>
      </c>
      <c r="E14" s="56" t="s">
        <v>118</v>
      </c>
      <c r="F14" s="58"/>
      <c r="G14" s="28"/>
      <c r="H14" s="23"/>
      <c r="I14" s="23"/>
      <c r="J14" s="23"/>
      <c r="K14" s="23"/>
      <c r="L14" s="23"/>
      <c r="M14" s="23"/>
      <c r="N14" s="23"/>
    </row>
    <row r="15" spans="1:14" ht="138" customHeight="1" x14ac:dyDescent="0.2">
      <c r="A15" s="31">
        <v>7</v>
      </c>
      <c r="B15" s="56" t="s">
        <v>90</v>
      </c>
      <c r="C15" s="48">
        <v>0.2</v>
      </c>
      <c r="D15" s="33" t="s">
        <v>91</v>
      </c>
      <c r="E15" s="59" t="s">
        <v>89</v>
      </c>
      <c r="F15" s="58"/>
      <c r="G15" s="28"/>
      <c r="H15" s="23"/>
      <c r="I15" s="23"/>
      <c r="J15" s="23"/>
      <c r="K15" s="23"/>
      <c r="L15" s="23"/>
      <c r="M15" s="23"/>
      <c r="N15" s="23"/>
    </row>
    <row r="16" spans="1:14" ht="116.25" customHeight="1" x14ac:dyDescent="0.2">
      <c r="A16" s="43">
        <v>8</v>
      </c>
      <c r="B16" s="56" t="s">
        <v>92</v>
      </c>
      <c r="C16" s="48">
        <v>0.2</v>
      </c>
      <c r="D16" s="33" t="s">
        <v>86</v>
      </c>
      <c r="E16" s="56" t="s">
        <v>89</v>
      </c>
      <c r="F16" s="58"/>
      <c r="G16" s="28"/>
      <c r="H16" s="23"/>
      <c r="I16" s="23"/>
      <c r="J16" s="23"/>
      <c r="K16" s="23"/>
      <c r="L16" s="23"/>
      <c r="M16" s="23"/>
      <c r="N16" s="23"/>
    </row>
    <row r="17" spans="1:14" s="30" customFormat="1" ht="26.25" customHeight="1" x14ac:dyDescent="0.2">
      <c r="A17" s="41" t="s">
        <v>21</v>
      </c>
      <c r="B17" s="62" t="s">
        <v>37</v>
      </c>
      <c r="C17" s="49">
        <f>SUM(C18:C19)</f>
        <v>10.8</v>
      </c>
      <c r="D17" s="41"/>
      <c r="E17" s="56"/>
      <c r="F17" s="60"/>
      <c r="G17" s="29"/>
      <c r="H17" s="29"/>
      <c r="I17" s="29"/>
      <c r="J17" s="29"/>
      <c r="K17" s="29"/>
      <c r="L17" s="29"/>
      <c r="M17" s="29"/>
      <c r="N17" s="29"/>
    </row>
    <row r="18" spans="1:14" s="30" customFormat="1" ht="113.25" customHeight="1" x14ac:dyDescent="0.2">
      <c r="A18" s="1">
        <v>1</v>
      </c>
      <c r="B18" s="61" t="s">
        <v>95</v>
      </c>
      <c r="C18" s="48">
        <v>9</v>
      </c>
      <c r="D18" s="3" t="s">
        <v>96</v>
      </c>
      <c r="E18" s="56" t="s">
        <v>97</v>
      </c>
      <c r="F18" s="60"/>
      <c r="G18" s="29"/>
      <c r="H18" s="29"/>
      <c r="I18" s="29"/>
      <c r="J18" s="29"/>
      <c r="K18" s="29"/>
      <c r="L18" s="29"/>
      <c r="M18" s="29"/>
      <c r="N18" s="29"/>
    </row>
    <row r="19" spans="1:14" s="30" customFormat="1" ht="70.5" customHeight="1" x14ac:dyDescent="0.2">
      <c r="A19" s="4">
        <v>2</v>
      </c>
      <c r="B19" s="61" t="s">
        <v>28</v>
      </c>
      <c r="C19" s="48">
        <f>4.3-2.5</f>
        <v>1.7999999999999998</v>
      </c>
      <c r="D19" s="3" t="s">
        <v>29</v>
      </c>
      <c r="E19" s="56" t="s">
        <v>42</v>
      </c>
      <c r="F19" s="61" t="s">
        <v>43</v>
      </c>
    </row>
    <row r="20" spans="1:14" s="30" customFormat="1" ht="26.25" customHeight="1" x14ac:dyDescent="0.2">
      <c r="A20" s="5" t="s">
        <v>23</v>
      </c>
      <c r="B20" s="63" t="s">
        <v>67</v>
      </c>
      <c r="C20" s="50">
        <f>SUM(C21:C24)</f>
        <v>2.13</v>
      </c>
      <c r="D20" s="6"/>
      <c r="E20" s="62"/>
      <c r="F20" s="63"/>
    </row>
    <row r="21" spans="1:14" s="34" customFormat="1" ht="148.5" customHeight="1" x14ac:dyDescent="0.2">
      <c r="A21" s="1">
        <v>1</v>
      </c>
      <c r="B21" s="56" t="s">
        <v>51</v>
      </c>
      <c r="C21" s="1">
        <v>0.1</v>
      </c>
      <c r="D21" s="1" t="s">
        <v>123</v>
      </c>
      <c r="E21" s="56" t="s">
        <v>53</v>
      </c>
      <c r="F21" s="56"/>
    </row>
    <row r="22" spans="1:14" s="34" customFormat="1" ht="87" customHeight="1" x14ac:dyDescent="0.2">
      <c r="A22" s="1">
        <v>2</v>
      </c>
      <c r="B22" s="56" t="s">
        <v>61</v>
      </c>
      <c r="C22" s="1">
        <v>0.94</v>
      </c>
      <c r="D22" s="1" t="s">
        <v>62</v>
      </c>
      <c r="E22" s="56" t="s">
        <v>63</v>
      </c>
      <c r="F22" s="56"/>
    </row>
    <row r="23" spans="1:14" s="45" customFormat="1" ht="112.5" customHeight="1" x14ac:dyDescent="0.2">
      <c r="A23" s="43">
        <v>3</v>
      </c>
      <c r="B23" s="57" t="s">
        <v>59</v>
      </c>
      <c r="C23" s="43">
        <v>0.35</v>
      </c>
      <c r="D23" s="43" t="s">
        <v>52</v>
      </c>
      <c r="E23" s="57" t="s">
        <v>60</v>
      </c>
      <c r="F23" s="57"/>
    </row>
    <row r="24" spans="1:14" s="34" customFormat="1" ht="90" customHeight="1" x14ac:dyDescent="0.2">
      <c r="A24" s="1">
        <v>4</v>
      </c>
      <c r="B24" s="56" t="s">
        <v>64</v>
      </c>
      <c r="C24" s="1">
        <v>0.74</v>
      </c>
      <c r="D24" s="1" t="s">
        <v>65</v>
      </c>
      <c r="E24" s="56" t="s">
        <v>66</v>
      </c>
      <c r="F24" s="56"/>
    </row>
    <row r="25" spans="1:14" s="35" customFormat="1" ht="27" customHeight="1" x14ac:dyDescent="0.25">
      <c r="A25" s="41" t="s">
        <v>68</v>
      </c>
      <c r="B25" s="62" t="s">
        <v>80</v>
      </c>
      <c r="C25" s="41">
        <f>SUM(C26:C31)</f>
        <v>3.52</v>
      </c>
      <c r="D25" s="41"/>
      <c r="E25" s="62"/>
      <c r="F25" s="62"/>
    </row>
    <row r="26" spans="1:14" s="34" customFormat="1" ht="71.25" customHeight="1" x14ac:dyDescent="0.2">
      <c r="A26" s="1">
        <v>1</v>
      </c>
      <c r="B26" s="56" t="s">
        <v>69</v>
      </c>
      <c r="C26" s="1">
        <v>0.2</v>
      </c>
      <c r="D26" s="1" t="s">
        <v>70</v>
      </c>
      <c r="E26" s="56" t="s">
        <v>119</v>
      </c>
      <c r="F26" s="56"/>
    </row>
    <row r="27" spans="1:14" s="34" customFormat="1" ht="75.75" customHeight="1" x14ac:dyDescent="0.2">
      <c r="A27" s="1">
        <v>2</v>
      </c>
      <c r="B27" s="56" t="s">
        <v>71</v>
      </c>
      <c r="C27" s="1">
        <v>0.2</v>
      </c>
      <c r="D27" s="1" t="s">
        <v>72</v>
      </c>
      <c r="E27" s="56" t="s">
        <v>120</v>
      </c>
      <c r="F27" s="56"/>
    </row>
    <row r="28" spans="1:14" s="34" customFormat="1" ht="78.75" customHeight="1" x14ac:dyDescent="0.2">
      <c r="A28" s="1">
        <v>3</v>
      </c>
      <c r="B28" s="56" t="s">
        <v>73</v>
      </c>
      <c r="C28" s="1">
        <v>0.12</v>
      </c>
      <c r="D28" s="1" t="s">
        <v>74</v>
      </c>
      <c r="E28" s="56" t="s">
        <v>122</v>
      </c>
      <c r="F28" s="56"/>
    </row>
    <row r="29" spans="1:14" s="34" customFormat="1" ht="95.25" customHeight="1" x14ac:dyDescent="0.2">
      <c r="A29" s="1">
        <v>4</v>
      </c>
      <c r="B29" s="56" t="s">
        <v>75</v>
      </c>
      <c r="C29" s="1">
        <v>0.3</v>
      </c>
      <c r="D29" s="1" t="s">
        <v>116</v>
      </c>
      <c r="E29" s="56" t="s">
        <v>121</v>
      </c>
      <c r="F29" s="56"/>
    </row>
    <row r="30" spans="1:14" s="34" customFormat="1" ht="104.25" customHeight="1" x14ac:dyDescent="0.2">
      <c r="A30" s="1">
        <v>5</v>
      </c>
      <c r="B30" s="56" t="s">
        <v>76</v>
      </c>
      <c r="C30" s="1">
        <v>2.1</v>
      </c>
      <c r="D30" s="1" t="s">
        <v>77</v>
      </c>
      <c r="E30" s="56" t="s">
        <v>78</v>
      </c>
      <c r="F30" s="56"/>
    </row>
    <row r="31" spans="1:14" s="34" customFormat="1" ht="87.75" customHeight="1" x14ac:dyDescent="0.2">
      <c r="A31" s="1">
        <v>6</v>
      </c>
      <c r="B31" s="56" t="s">
        <v>134</v>
      </c>
      <c r="C31" s="1">
        <v>0.6</v>
      </c>
      <c r="D31" s="1" t="s">
        <v>70</v>
      </c>
      <c r="E31" s="56" t="s">
        <v>79</v>
      </c>
      <c r="F31" s="56"/>
    </row>
    <row r="32" spans="1:14" s="37" customFormat="1" ht="27" customHeight="1" x14ac:dyDescent="0.2">
      <c r="A32" s="41" t="s">
        <v>81</v>
      </c>
      <c r="B32" s="62" t="s">
        <v>94</v>
      </c>
      <c r="C32" s="41">
        <f>SUM(C33:C34)</f>
        <v>11.91</v>
      </c>
      <c r="D32" s="36"/>
      <c r="E32" s="64"/>
      <c r="F32" s="64"/>
    </row>
    <row r="33" spans="1:6" ht="91.5" customHeight="1" x14ac:dyDescent="0.2">
      <c r="A33" s="1">
        <v>1</v>
      </c>
      <c r="B33" s="56" t="s">
        <v>101</v>
      </c>
      <c r="C33" s="1">
        <v>9.9</v>
      </c>
      <c r="D33" s="1" t="s">
        <v>98</v>
      </c>
      <c r="E33" s="56" t="s">
        <v>102</v>
      </c>
      <c r="F33" s="65"/>
    </row>
    <row r="34" spans="1:6" ht="107.25" customHeight="1" x14ac:dyDescent="0.2">
      <c r="A34" s="1">
        <v>2</v>
      </c>
      <c r="B34" s="56" t="s">
        <v>103</v>
      </c>
      <c r="C34" s="1">
        <v>2.0099999999999998</v>
      </c>
      <c r="D34" s="1" t="s">
        <v>98</v>
      </c>
      <c r="E34" s="56" t="s">
        <v>104</v>
      </c>
      <c r="F34" s="65"/>
    </row>
    <row r="35" spans="1:6" s="39" customFormat="1" ht="27" customHeight="1" x14ac:dyDescent="0.2">
      <c r="A35" s="38">
        <f>A34+A31+A24+A19+A16+A7</f>
        <v>24</v>
      </c>
      <c r="B35" s="41" t="s">
        <v>112</v>
      </c>
      <c r="C35" s="19">
        <f>SUM(C5:C34)/2</f>
        <v>86.0578</v>
      </c>
      <c r="D35" s="1"/>
      <c r="E35" s="46"/>
      <c r="F35" s="46"/>
    </row>
  </sheetData>
  <mergeCells count="3">
    <mergeCell ref="A1:F1"/>
    <mergeCell ref="A2:F2"/>
    <mergeCell ref="E3:F3"/>
  </mergeCells>
  <conditionalFormatting sqref="A9:B9 A11 A13 A15">
    <cfRule type="cellIs" dxfId="20" priority="56" stopIfTrue="1" operator="equal">
      <formula>0</formula>
    </cfRule>
    <cfRule type="cellIs" dxfId="19" priority="57" stopIfTrue="1" operator="equal">
      <formula>0</formula>
    </cfRule>
    <cfRule type="cellIs" dxfId="18" priority="58" stopIfTrue="1" operator="equal">
      <formula>0</formula>
    </cfRule>
  </conditionalFormatting>
  <conditionalFormatting sqref="D9">
    <cfRule type="cellIs" dxfId="17" priority="53" stopIfTrue="1" operator="equal">
      <formula>0</formula>
    </cfRule>
    <cfRule type="cellIs" dxfId="16" priority="54" stopIfTrue="1" operator="equal">
      <formula>0</formula>
    </cfRule>
    <cfRule type="cellIs" dxfId="15" priority="55" stopIfTrue="1" operator="equal">
      <formula>0</formula>
    </cfRule>
  </conditionalFormatting>
  <conditionalFormatting sqref="D9">
    <cfRule type="cellIs" dxfId="14" priority="52" stopIfTrue="1" operator="equal">
      <formula>0</formula>
    </cfRule>
  </conditionalFormatting>
  <conditionalFormatting sqref="B13">
    <cfRule type="cellIs" dxfId="13" priority="24" stopIfTrue="1" operator="equal">
      <formula>0</formula>
    </cfRule>
    <cfRule type="cellIs" dxfId="12" priority="25" stopIfTrue="1" operator="equal">
      <formula>0</formula>
    </cfRule>
    <cfRule type="cellIs" dxfId="11" priority="26" stopIfTrue="1" operator="equal">
      <formula>0</formula>
    </cfRule>
  </conditionalFormatting>
  <conditionalFormatting sqref="B13">
    <cfRule type="cellIs" dxfId="10" priority="22" stopIfTrue="1" operator="equal">
      <formula>0</formula>
    </cfRule>
    <cfRule type="cellIs" dxfId="9" priority="23" stopIfTrue="1" operator="between">
      <formula>-0.0001</formula>
      <formula>0.0001</formula>
    </cfRule>
  </conditionalFormatting>
  <conditionalFormatting sqref="D13">
    <cfRule type="cellIs" dxfId="8" priority="19" stopIfTrue="1" operator="equal">
      <formula>0</formula>
    </cfRule>
    <cfRule type="cellIs" dxfId="7" priority="20" stopIfTrue="1" operator="equal">
      <formula>0</formula>
    </cfRule>
    <cfRule type="cellIs" dxfId="6" priority="21" stopIfTrue="1" operator="equal">
      <formula>0</formula>
    </cfRule>
  </conditionalFormatting>
  <conditionalFormatting sqref="D14">
    <cfRule type="cellIs" dxfId="5" priority="13" stopIfTrue="1" operator="equal">
      <formula>0</formula>
    </cfRule>
    <cfRule type="cellIs" dxfId="4" priority="14" stopIfTrue="1" operator="equal">
      <formula>0</formula>
    </cfRule>
    <cfRule type="cellIs" dxfId="3" priority="15" stopIfTrue="1" operator="equal">
      <formula>0</formula>
    </cfRule>
  </conditionalFormatting>
  <conditionalFormatting sqref="D16">
    <cfRule type="cellIs" dxfId="2" priority="4" stopIfTrue="1" operator="equal">
      <formula>0</formula>
    </cfRule>
    <cfRule type="cellIs" dxfId="1" priority="5" stopIfTrue="1" operator="equal">
      <formula>0</formula>
    </cfRule>
    <cfRule type="cellIs" dxfId="0" priority="6" stopIfTrue="1" operator="equal">
      <formula>0</formula>
    </cfRule>
  </conditionalFormatting>
  <pageMargins left="0.75" right="0.25" top="0.5" bottom="0.5" header="0.31496062992126" footer="0.31496062992126"/>
  <pageSetup paperSize="9" scale="9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Zeros="0" tabSelected="1" zoomScale="85" zoomScaleNormal="85" workbookViewId="0">
      <selection activeCell="A2" sqref="A2:J2"/>
    </sheetView>
  </sheetViews>
  <sheetFormatPr defaultColWidth="9.125" defaultRowHeight="14.25" x14ac:dyDescent="0.2"/>
  <cols>
    <col min="1" max="1" width="7.125" style="13" customWidth="1"/>
    <col min="2" max="2" width="24.25" style="13" customWidth="1"/>
    <col min="3" max="3" width="10.75" style="13" customWidth="1"/>
    <col min="4" max="4" width="9.75" style="13" customWidth="1"/>
    <col min="5" max="5" width="9.125" style="13" customWidth="1"/>
    <col min="6" max="6" width="10.125" style="13" customWidth="1"/>
    <col min="7" max="7" width="9.25" style="13" customWidth="1"/>
    <col min="8" max="8" width="14.125" style="13" customWidth="1"/>
    <col min="9" max="9" width="37.125" style="13" customWidth="1"/>
    <col min="10" max="10" width="28.375" style="13" customWidth="1"/>
    <col min="11" max="16384" width="9.125" style="13"/>
  </cols>
  <sheetData>
    <row r="1" spans="1:17" ht="45.75" customHeight="1" x14ac:dyDescent="0.2">
      <c r="A1" s="72" t="s">
        <v>50</v>
      </c>
      <c r="B1" s="72"/>
      <c r="C1" s="72"/>
      <c r="D1" s="72"/>
      <c r="E1" s="72"/>
      <c r="F1" s="72"/>
      <c r="G1" s="72"/>
      <c r="H1" s="72"/>
      <c r="I1" s="72"/>
      <c r="J1" s="72"/>
      <c r="K1" s="12"/>
      <c r="L1" s="12"/>
      <c r="M1" s="12"/>
      <c r="N1" s="12"/>
      <c r="O1" s="12"/>
      <c r="P1" s="12"/>
      <c r="Q1" s="12"/>
    </row>
    <row r="2" spans="1:17" ht="33" customHeight="1" x14ac:dyDescent="0.2">
      <c r="A2" s="73" t="str">
        <f>'Biểu 1'!A2:F2</f>
        <v>(Kèm theo Nghị quyết số: 168/NQ-HĐND ngày 15 tháng 7 năm 2020 của HĐND tỉnh)</v>
      </c>
      <c r="B2" s="73"/>
      <c r="C2" s="73"/>
      <c r="D2" s="73"/>
      <c r="E2" s="73"/>
      <c r="F2" s="73"/>
      <c r="G2" s="73"/>
      <c r="H2" s="73"/>
      <c r="I2" s="73"/>
      <c r="J2" s="73"/>
      <c r="K2" s="12"/>
      <c r="L2" s="12"/>
      <c r="M2" s="12"/>
      <c r="N2" s="12"/>
      <c r="O2" s="12"/>
      <c r="P2" s="12"/>
      <c r="Q2" s="12"/>
    </row>
    <row r="3" spans="1:17" ht="18.75" x14ac:dyDescent="0.2">
      <c r="A3" s="14"/>
      <c r="B3" s="14"/>
      <c r="C3" s="14"/>
      <c r="D3" s="14"/>
      <c r="E3" s="14"/>
      <c r="F3" s="14"/>
      <c r="G3" s="14"/>
      <c r="H3" s="14"/>
      <c r="I3" s="14"/>
      <c r="J3" s="15" t="s">
        <v>110</v>
      </c>
      <c r="K3" s="12"/>
      <c r="L3" s="12"/>
      <c r="M3" s="12"/>
      <c r="N3" s="12"/>
      <c r="O3" s="12"/>
      <c r="P3" s="12"/>
      <c r="Q3" s="12"/>
    </row>
    <row r="4" spans="1:17" ht="19.5" x14ac:dyDescent="0.2">
      <c r="A4" s="74" t="s">
        <v>0</v>
      </c>
      <c r="B4" s="74" t="s">
        <v>1</v>
      </c>
      <c r="C4" s="74" t="s">
        <v>8</v>
      </c>
      <c r="D4" s="76" t="s">
        <v>132</v>
      </c>
      <c r="E4" s="77"/>
      <c r="F4" s="78"/>
      <c r="G4" s="74" t="s">
        <v>9</v>
      </c>
      <c r="H4" s="74" t="s">
        <v>3</v>
      </c>
      <c r="I4" s="74" t="s">
        <v>27</v>
      </c>
      <c r="J4" s="74" t="s">
        <v>32</v>
      </c>
      <c r="K4" s="12"/>
      <c r="L4" s="12"/>
      <c r="M4" s="12"/>
      <c r="N4" s="12"/>
      <c r="O4" s="12"/>
      <c r="P4" s="12"/>
      <c r="Q4" s="12"/>
    </row>
    <row r="5" spans="1:17" s="16" customFormat="1" ht="70.5" customHeight="1" x14ac:dyDescent="0.2">
      <c r="A5" s="75"/>
      <c r="B5" s="75"/>
      <c r="C5" s="75"/>
      <c r="D5" s="41" t="s">
        <v>10</v>
      </c>
      <c r="E5" s="41" t="s">
        <v>11</v>
      </c>
      <c r="F5" s="41" t="s">
        <v>12</v>
      </c>
      <c r="G5" s="75"/>
      <c r="H5" s="75"/>
      <c r="I5" s="75"/>
      <c r="J5" s="75"/>
      <c r="K5" s="10"/>
      <c r="L5" s="10"/>
      <c r="M5" s="10"/>
      <c r="N5" s="10"/>
      <c r="O5" s="10"/>
      <c r="P5" s="10"/>
      <c r="Q5" s="10"/>
    </row>
    <row r="6" spans="1:17" s="16" customFormat="1" ht="38.25" customHeight="1" x14ac:dyDescent="0.2">
      <c r="A6" s="41" t="s">
        <v>13</v>
      </c>
      <c r="B6" s="41" t="s">
        <v>34</v>
      </c>
      <c r="C6" s="8">
        <f>SUM(D6:F6)</f>
        <v>0.5</v>
      </c>
      <c r="D6" s="8">
        <f>SUM(D7:D7)</f>
        <v>0.5</v>
      </c>
      <c r="E6" s="8"/>
      <c r="F6" s="8"/>
      <c r="G6" s="8">
        <f>SUM(G7:G7)</f>
        <v>1</v>
      </c>
      <c r="H6" s="41"/>
      <c r="I6" s="41"/>
      <c r="J6" s="9"/>
      <c r="K6" s="10"/>
      <c r="L6" s="10"/>
      <c r="M6" s="10"/>
      <c r="N6" s="10"/>
      <c r="O6" s="10"/>
      <c r="P6" s="10"/>
      <c r="Q6" s="10"/>
    </row>
    <row r="7" spans="1:17" s="17" customFormat="1" ht="132" customHeight="1" x14ac:dyDescent="0.2">
      <c r="A7" s="1">
        <v>1</v>
      </c>
      <c r="B7" s="56" t="s">
        <v>4</v>
      </c>
      <c r="C7" s="7">
        <f>D7</f>
        <v>0.5</v>
      </c>
      <c r="D7" s="7">
        <v>0.5</v>
      </c>
      <c r="E7" s="7"/>
      <c r="F7" s="7"/>
      <c r="G7" s="7">
        <v>1</v>
      </c>
      <c r="H7" s="56" t="s">
        <v>35</v>
      </c>
      <c r="I7" s="56" t="s">
        <v>49</v>
      </c>
      <c r="J7" s="56"/>
      <c r="K7" s="11"/>
      <c r="L7" s="11"/>
      <c r="M7" s="11"/>
      <c r="N7" s="11"/>
      <c r="O7" s="11"/>
      <c r="P7" s="11"/>
      <c r="Q7" s="11"/>
    </row>
    <row r="8" spans="1:17" s="16" customFormat="1" ht="34.5" customHeight="1" x14ac:dyDescent="0.2">
      <c r="A8" s="41" t="s">
        <v>18</v>
      </c>
      <c r="B8" s="62" t="s">
        <v>36</v>
      </c>
      <c r="C8" s="8">
        <f>SUM(C9:C12)</f>
        <v>7.9365000000000006</v>
      </c>
      <c r="D8" s="8">
        <f>SUM(D9:D12)</f>
        <v>0.2</v>
      </c>
      <c r="E8" s="8">
        <f>SUM(E9:E12)</f>
        <v>7.7364999999999995</v>
      </c>
      <c r="F8" s="8">
        <f>SUM(F9:F12)</f>
        <v>0</v>
      </c>
      <c r="G8" s="8">
        <f>SUM(G9:G12)</f>
        <v>3.1960000000000002</v>
      </c>
      <c r="H8" s="62"/>
      <c r="I8" s="62"/>
      <c r="J8" s="56"/>
      <c r="K8" s="10"/>
      <c r="L8" s="10"/>
      <c r="M8" s="10"/>
      <c r="N8" s="10"/>
      <c r="O8" s="10"/>
      <c r="P8" s="10"/>
      <c r="Q8" s="10"/>
    </row>
    <row r="9" spans="1:17" s="16" customFormat="1" ht="173.25" customHeight="1" x14ac:dyDescent="0.2">
      <c r="A9" s="1">
        <v>1</v>
      </c>
      <c r="B9" s="56" t="s">
        <v>14</v>
      </c>
      <c r="C9" s="7">
        <f>D9+E9+F9</f>
        <v>0</v>
      </c>
      <c r="D9" s="7"/>
      <c r="E9" s="7"/>
      <c r="F9" s="7"/>
      <c r="G9" s="7">
        <v>2.2000000000000002</v>
      </c>
      <c r="H9" s="56" t="s">
        <v>30</v>
      </c>
      <c r="I9" s="56" t="s">
        <v>17</v>
      </c>
      <c r="J9" s="56" t="s">
        <v>48</v>
      </c>
      <c r="K9" s="10"/>
      <c r="L9" s="10"/>
      <c r="M9" s="10"/>
      <c r="N9" s="10"/>
      <c r="O9" s="10"/>
      <c r="P9" s="10"/>
      <c r="Q9" s="10"/>
    </row>
    <row r="10" spans="1:17" s="16" customFormat="1" ht="227.25" customHeight="1" x14ac:dyDescent="0.2">
      <c r="A10" s="1">
        <v>2</v>
      </c>
      <c r="B10" s="56" t="s">
        <v>115</v>
      </c>
      <c r="C10" s="7">
        <f>E10</f>
        <v>4.5</v>
      </c>
      <c r="D10" s="7"/>
      <c r="E10" s="7">
        <v>4.5</v>
      </c>
      <c r="F10" s="7"/>
      <c r="G10" s="7"/>
      <c r="H10" s="56" t="s">
        <v>127</v>
      </c>
      <c r="I10" s="56" t="s">
        <v>128</v>
      </c>
      <c r="J10" s="56" t="s">
        <v>138</v>
      </c>
      <c r="K10" s="10"/>
      <c r="L10" s="10"/>
      <c r="M10" s="10"/>
      <c r="N10" s="10"/>
      <c r="O10" s="10"/>
      <c r="P10" s="10"/>
      <c r="Q10" s="10"/>
    </row>
    <row r="11" spans="1:17" s="16" customFormat="1" ht="218.25" customHeight="1" x14ac:dyDescent="0.2">
      <c r="A11" s="1">
        <v>3</v>
      </c>
      <c r="B11" s="56" t="s">
        <v>16</v>
      </c>
      <c r="C11" s="7">
        <f>D11</f>
        <v>0.2</v>
      </c>
      <c r="D11" s="7">
        <v>0.2</v>
      </c>
      <c r="E11" s="7"/>
      <c r="F11" s="7"/>
      <c r="G11" s="7"/>
      <c r="H11" s="56" t="s">
        <v>129</v>
      </c>
      <c r="I11" s="56" t="s">
        <v>82</v>
      </c>
      <c r="J11" s="56" t="s">
        <v>138</v>
      </c>
      <c r="K11" s="10"/>
      <c r="L11" s="10"/>
      <c r="M11" s="10"/>
      <c r="N11" s="10"/>
      <c r="O11" s="10"/>
      <c r="P11" s="10"/>
      <c r="Q11" s="10"/>
    </row>
    <row r="12" spans="1:17" s="16" customFormat="1" ht="232.5" customHeight="1" x14ac:dyDescent="0.2">
      <c r="A12" s="1">
        <v>4</v>
      </c>
      <c r="B12" s="56" t="s">
        <v>40</v>
      </c>
      <c r="C12" s="7">
        <f>D12+E12+F12</f>
        <v>3.2364999999999999</v>
      </c>
      <c r="D12" s="7"/>
      <c r="E12" s="7">
        <v>3.2364999999999999</v>
      </c>
      <c r="F12" s="7"/>
      <c r="G12" s="7">
        <v>0.996</v>
      </c>
      <c r="H12" s="56" t="s">
        <v>86</v>
      </c>
      <c r="I12" s="56" t="s">
        <v>41</v>
      </c>
      <c r="J12" s="56"/>
      <c r="K12" s="10"/>
      <c r="L12" s="10"/>
      <c r="M12" s="10"/>
      <c r="N12" s="10"/>
      <c r="O12" s="10"/>
      <c r="P12" s="10"/>
      <c r="Q12" s="10"/>
    </row>
    <row r="13" spans="1:17" s="17" customFormat="1" ht="33.75" customHeight="1" x14ac:dyDescent="0.2">
      <c r="A13" s="41" t="s">
        <v>21</v>
      </c>
      <c r="B13" s="62" t="s">
        <v>67</v>
      </c>
      <c r="C13" s="8">
        <f>SUM(C14:C15)</f>
        <v>0.85000000000000009</v>
      </c>
      <c r="D13" s="8">
        <f>SUM(D14:D15)</f>
        <v>0</v>
      </c>
      <c r="E13" s="8">
        <f>SUM(E14:E15)</f>
        <v>0.05</v>
      </c>
      <c r="F13" s="8">
        <f>SUM(F14:F15)</f>
        <v>0.8</v>
      </c>
      <c r="G13" s="8">
        <f>SUM(G14:G15)</f>
        <v>0</v>
      </c>
      <c r="H13" s="62"/>
      <c r="I13" s="62"/>
      <c r="J13" s="62"/>
      <c r="K13" s="11"/>
      <c r="L13" s="11"/>
      <c r="M13" s="11"/>
      <c r="N13" s="11"/>
      <c r="O13" s="11"/>
      <c r="P13" s="11"/>
      <c r="Q13" s="11"/>
    </row>
    <row r="14" spans="1:17" s="10" customFormat="1" ht="108.75" customHeight="1" x14ac:dyDescent="0.2">
      <c r="A14" s="1">
        <v>1</v>
      </c>
      <c r="B14" s="56" t="s">
        <v>54</v>
      </c>
      <c r="C14" s="1">
        <f>F14</f>
        <v>0.8</v>
      </c>
      <c r="D14" s="1"/>
      <c r="E14" s="1"/>
      <c r="F14" s="1">
        <v>0.8</v>
      </c>
      <c r="G14" s="1"/>
      <c r="H14" s="56" t="s">
        <v>55</v>
      </c>
      <c r="I14" s="56" t="s">
        <v>56</v>
      </c>
      <c r="J14" s="56" t="s">
        <v>124</v>
      </c>
    </row>
    <row r="15" spans="1:17" s="10" customFormat="1" ht="125.25" customHeight="1" x14ac:dyDescent="0.2">
      <c r="A15" s="1">
        <v>2</v>
      </c>
      <c r="B15" s="56" t="s">
        <v>57</v>
      </c>
      <c r="C15" s="1">
        <f>E15</f>
        <v>0.05</v>
      </c>
      <c r="D15" s="1"/>
      <c r="E15" s="1">
        <v>0.05</v>
      </c>
      <c r="F15" s="1"/>
      <c r="G15" s="1"/>
      <c r="H15" s="56" t="s">
        <v>55</v>
      </c>
      <c r="I15" s="56" t="s">
        <v>58</v>
      </c>
      <c r="J15" s="56" t="s">
        <v>124</v>
      </c>
    </row>
    <row r="16" spans="1:17" s="11" customFormat="1" ht="30" customHeight="1" x14ac:dyDescent="0.2">
      <c r="A16" s="41" t="s">
        <v>23</v>
      </c>
      <c r="B16" s="62" t="s">
        <v>80</v>
      </c>
      <c r="C16" s="41">
        <f>SUM(C17:C18)</f>
        <v>1.52</v>
      </c>
      <c r="D16" s="41">
        <f>SUM(D17:D18)</f>
        <v>0</v>
      </c>
      <c r="E16" s="41">
        <f>SUM(E17:E18)</f>
        <v>1.4</v>
      </c>
      <c r="F16" s="41">
        <f>SUM(F17:F18)</f>
        <v>0.12</v>
      </c>
      <c r="G16" s="41">
        <f>SUM(G17:G18)</f>
        <v>0</v>
      </c>
      <c r="H16" s="62"/>
      <c r="I16" s="62"/>
      <c r="J16" s="62"/>
    </row>
    <row r="17" spans="1:17" s="16" customFormat="1" ht="126" customHeight="1" x14ac:dyDescent="0.2">
      <c r="A17" s="1">
        <v>1</v>
      </c>
      <c r="B17" s="56" t="s">
        <v>76</v>
      </c>
      <c r="C17" s="1">
        <v>1.4</v>
      </c>
      <c r="D17" s="1"/>
      <c r="E17" s="1">
        <v>1.4</v>
      </c>
      <c r="F17" s="1"/>
      <c r="G17" s="1"/>
      <c r="H17" s="56" t="s">
        <v>77</v>
      </c>
      <c r="I17" s="56" t="s">
        <v>78</v>
      </c>
      <c r="J17" s="56"/>
    </row>
    <row r="18" spans="1:17" ht="93.75" customHeight="1" x14ac:dyDescent="0.2">
      <c r="A18" s="1">
        <v>2</v>
      </c>
      <c r="B18" s="56" t="s">
        <v>73</v>
      </c>
      <c r="C18" s="1">
        <v>0.12</v>
      </c>
      <c r="D18" s="1"/>
      <c r="E18" s="1"/>
      <c r="F18" s="1">
        <v>0.12</v>
      </c>
      <c r="G18" s="1"/>
      <c r="H18" s="56" t="s">
        <v>74</v>
      </c>
      <c r="I18" s="56" t="s">
        <v>122</v>
      </c>
      <c r="J18" s="56"/>
    </row>
    <row r="19" spans="1:17" s="2" customFormat="1" ht="48.75" customHeight="1" x14ac:dyDescent="0.2">
      <c r="A19" s="41" t="s">
        <v>68</v>
      </c>
      <c r="B19" s="62" t="s">
        <v>45</v>
      </c>
      <c r="C19" s="8">
        <f>SUM(C20:C20)</f>
        <v>0</v>
      </c>
      <c r="D19" s="8">
        <f>SUM(D20:D20)</f>
        <v>0</v>
      </c>
      <c r="E19" s="8">
        <f>SUM(E20:E20)</f>
        <v>0</v>
      </c>
      <c r="F19" s="8">
        <f>SUM(F20:F20)</f>
        <v>0</v>
      </c>
      <c r="G19" s="8">
        <f>SUM(G20:G20)</f>
        <v>0.4</v>
      </c>
      <c r="H19" s="62"/>
      <c r="I19" s="62"/>
      <c r="J19" s="62"/>
    </row>
    <row r="20" spans="1:17" s="16" customFormat="1" ht="216.75" customHeight="1" x14ac:dyDescent="0.2">
      <c r="A20" s="1">
        <v>1</v>
      </c>
      <c r="B20" s="56" t="s">
        <v>26</v>
      </c>
      <c r="C20" s="7"/>
      <c r="D20" s="7"/>
      <c r="E20" s="7"/>
      <c r="F20" s="7"/>
      <c r="G20" s="7">
        <v>0.4</v>
      </c>
      <c r="H20" s="56" t="s">
        <v>24</v>
      </c>
      <c r="I20" s="56" t="s">
        <v>25</v>
      </c>
      <c r="J20" s="56" t="s">
        <v>47</v>
      </c>
      <c r="K20" s="10"/>
      <c r="L20" s="10"/>
      <c r="M20" s="10"/>
      <c r="N20" s="10"/>
      <c r="O20" s="10"/>
      <c r="P20" s="10"/>
      <c r="Q20" s="10"/>
    </row>
    <row r="21" spans="1:17" s="17" customFormat="1" ht="39" customHeight="1" x14ac:dyDescent="0.2">
      <c r="A21" s="41" t="s">
        <v>81</v>
      </c>
      <c r="B21" s="62" t="s">
        <v>44</v>
      </c>
      <c r="C21" s="8">
        <f>SUM(C22)</f>
        <v>0.10100000000000001</v>
      </c>
      <c r="D21" s="8">
        <f>SUM(D22)</f>
        <v>0.10100000000000001</v>
      </c>
      <c r="E21" s="8"/>
      <c r="F21" s="8"/>
      <c r="G21" s="8"/>
      <c r="H21" s="62"/>
      <c r="I21" s="62"/>
      <c r="J21" s="62"/>
      <c r="K21" s="11"/>
      <c r="L21" s="11"/>
      <c r="M21" s="11"/>
      <c r="N21" s="11"/>
      <c r="O21" s="11"/>
      <c r="P21" s="11"/>
      <c r="Q21" s="11"/>
    </row>
    <row r="22" spans="1:17" s="16" customFormat="1" ht="111" customHeight="1" x14ac:dyDescent="0.2">
      <c r="A22" s="1">
        <v>1</v>
      </c>
      <c r="B22" s="67" t="s">
        <v>19</v>
      </c>
      <c r="C22" s="7">
        <f>D22+E22+F22</f>
        <v>0.10100000000000001</v>
      </c>
      <c r="D22" s="7">
        <v>0.10100000000000001</v>
      </c>
      <c r="E22" s="7"/>
      <c r="F22" s="7"/>
      <c r="G22" s="7"/>
      <c r="H22" s="56" t="s">
        <v>20</v>
      </c>
      <c r="I22" s="56" t="s">
        <v>22</v>
      </c>
      <c r="J22" s="56" t="s">
        <v>46</v>
      </c>
      <c r="K22" s="10"/>
      <c r="L22" s="10"/>
      <c r="M22" s="10"/>
      <c r="N22" s="10"/>
      <c r="O22" s="10"/>
      <c r="P22" s="10"/>
      <c r="Q22" s="10"/>
    </row>
    <row r="23" spans="1:17" s="17" customFormat="1" ht="35.25" customHeight="1" x14ac:dyDescent="0.2">
      <c r="A23" s="41" t="s">
        <v>93</v>
      </c>
      <c r="B23" s="68" t="s">
        <v>94</v>
      </c>
      <c r="C23" s="8">
        <f t="shared" ref="C23:H23" si="0">SUM(C24:C27)</f>
        <v>5.44</v>
      </c>
      <c r="D23" s="8">
        <f t="shared" si="0"/>
        <v>0</v>
      </c>
      <c r="E23" s="8">
        <f t="shared" si="0"/>
        <v>5.44</v>
      </c>
      <c r="F23" s="8">
        <f t="shared" si="0"/>
        <v>0</v>
      </c>
      <c r="G23" s="8">
        <f t="shared" si="0"/>
        <v>0</v>
      </c>
      <c r="H23" s="66">
        <f t="shared" si="0"/>
        <v>0</v>
      </c>
      <c r="I23" s="62"/>
      <c r="J23" s="62"/>
      <c r="K23" s="11"/>
      <c r="L23" s="11"/>
      <c r="M23" s="11"/>
      <c r="N23" s="11"/>
      <c r="O23" s="11"/>
      <c r="P23" s="11"/>
      <c r="Q23" s="11"/>
    </row>
    <row r="24" spans="1:17" ht="110.25" customHeight="1" x14ac:dyDescent="0.2">
      <c r="A24" s="1">
        <v>1</v>
      </c>
      <c r="B24" s="56" t="s">
        <v>99</v>
      </c>
      <c r="C24" s="18">
        <f>E24</f>
        <v>2</v>
      </c>
      <c r="D24" s="1"/>
      <c r="E24" s="18">
        <v>2</v>
      </c>
      <c r="F24" s="1"/>
      <c r="G24" s="1"/>
      <c r="H24" s="56" t="s">
        <v>113</v>
      </c>
      <c r="I24" s="56" t="s">
        <v>100</v>
      </c>
      <c r="J24" s="56" t="s">
        <v>125</v>
      </c>
    </row>
    <row r="25" spans="1:17" ht="117.75" customHeight="1" x14ac:dyDescent="0.2">
      <c r="A25" s="1">
        <v>2</v>
      </c>
      <c r="B25" s="56" t="s">
        <v>101</v>
      </c>
      <c r="C25" s="1">
        <f>E25</f>
        <v>1.9</v>
      </c>
      <c r="D25" s="1"/>
      <c r="E25" s="1">
        <v>1.9</v>
      </c>
      <c r="F25" s="1"/>
      <c r="G25" s="1"/>
      <c r="H25" s="56" t="s">
        <v>98</v>
      </c>
      <c r="I25" s="56" t="s">
        <v>102</v>
      </c>
      <c r="J25" s="56"/>
    </row>
    <row r="26" spans="1:17" ht="113.25" customHeight="1" x14ac:dyDescent="0.2">
      <c r="A26" s="1">
        <v>3</v>
      </c>
      <c r="B26" s="56" t="s">
        <v>106</v>
      </c>
      <c r="C26" s="1">
        <v>0.5</v>
      </c>
      <c r="D26" s="1"/>
      <c r="E26" s="1">
        <v>0.5</v>
      </c>
      <c r="F26" s="1"/>
      <c r="G26" s="1"/>
      <c r="H26" s="56" t="s">
        <v>98</v>
      </c>
      <c r="I26" s="56" t="s">
        <v>107</v>
      </c>
      <c r="J26" s="56" t="s">
        <v>114</v>
      </c>
    </row>
    <row r="27" spans="1:17" ht="99.75" customHeight="1" x14ac:dyDescent="0.2">
      <c r="A27" s="1">
        <v>4</v>
      </c>
      <c r="B27" s="56" t="s">
        <v>108</v>
      </c>
      <c r="C27" s="1">
        <v>1.04</v>
      </c>
      <c r="D27" s="1"/>
      <c r="E27" s="1">
        <f>C27</f>
        <v>1.04</v>
      </c>
      <c r="F27" s="1"/>
      <c r="G27" s="1"/>
      <c r="H27" s="56" t="s">
        <v>105</v>
      </c>
      <c r="I27" s="56" t="s">
        <v>109</v>
      </c>
      <c r="J27" s="56" t="s">
        <v>126</v>
      </c>
    </row>
    <row r="28" spans="1:17" ht="33.75" customHeight="1" x14ac:dyDescent="0.2">
      <c r="A28" s="41">
        <f>A27+A22+A20+A18+A15+A12+A7</f>
        <v>15</v>
      </c>
      <c r="B28" s="41" t="s">
        <v>112</v>
      </c>
      <c r="C28" s="19">
        <f t="shared" ref="C28:H28" si="1">SUM(C6:C27)/2</f>
        <v>16.3475</v>
      </c>
      <c r="D28" s="19">
        <f t="shared" si="1"/>
        <v>0.80099999999999993</v>
      </c>
      <c r="E28" s="19">
        <f t="shared" si="1"/>
        <v>14.626499999999998</v>
      </c>
      <c r="F28" s="19">
        <f t="shared" si="1"/>
        <v>0.92000000000000015</v>
      </c>
      <c r="G28" s="19">
        <f t="shared" si="1"/>
        <v>4.5960000000000001</v>
      </c>
      <c r="H28" s="20">
        <f t="shared" si="1"/>
        <v>0</v>
      </c>
      <c r="I28" s="20" t="s">
        <v>137</v>
      </c>
      <c r="J28" s="21"/>
    </row>
    <row r="30" spans="1:17" x14ac:dyDescent="0.2">
      <c r="C30" s="22"/>
      <c r="D30" s="22"/>
      <c r="E30" s="22"/>
      <c r="F30" s="22"/>
      <c r="G30" s="22"/>
    </row>
  </sheetData>
  <mergeCells count="10">
    <mergeCell ref="A1:J1"/>
    <mergeCell ref="A2:J2"/>
    <mergeCell ref="B4:B5"/>
    <mergeCell ref="A4:A5"/>
    <mergeCell ref="C4:C5"/>
    <mergeCell ref="G4:G5"/>
    <mergeCell ref="H4:H5"/>
    <mergeCell ref="I4:I5"/>
    <mergeCell ref="J4:J5"/>
    <mergeCell ref="D4:F4"/>
  </mergeCells>
  <pageMargins left="0.75" right="0.25" top="0.5" bottom="0.5" header="0.31496062992126" footer="0.31496062992126"/>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Biểu 1</vt:lpstr>
      <vt:lpstr>Biểu 2</vt:lpstr>
      <vt:lpstr>'Biểu 1'!Print_Titles</vt:lpstr>
      <vt:lpstr>'Biểu 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My PC</cp:lastModifiedBy>
  <cp:lastPrinted>2020-07-17T10:02:50Z</cp:lastPrinted>
  <dcterms:created xsi:type="dcterms:W3CDTF">2020-05-18T09:07:40Z</dcterms:created>
  <dcterms:modified xsi:type="dcterms:W3CDTF">2020-07-22T08:05:18Z</dcterms:modified>
</cp:coreProperties>
</file>